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<sst xmlns="http://schemas.openxmlformats.org/spreadsheetml/2006/main" count="164" uniqueCount="83">
  <si>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t>昌图县2023年绿色种养循环农业试点县项目验收结果</t>
  </si>
  <si>
    <t>序号</t>
  </si>
  <si>
    <t>乡镇</t>
  </si>
  <si>
    <t>服务组织名称</t>
  </si>
  <si>
    <t>还田技术
模式</t>
  </si>
  <si>
    <t>收集粪污量
（吨）</t>
  </si>
  <si>
    <t>加工粪肥量
（吨）</t>
  </si>
  <si>
    <t>还田粪肥量
（吨）</t>
  </si>
  <si>
    <t>抛撒作业
照片（张）</t>
  </si>
  <si>
    <t>GPS轨迹面积
（亩）</t>
  </si>
  <si>
    <t>亩均施肥量
（公斤）</t>
  </si>
  <si>
    <t>核减面积
（亩）</t>
  </si>
  <si>
    <t>核定还田面积（亩）</t>
  </si>
  <si>
    <t>补助金额
（元）</t>
  </si>
  <si>
    <t>备注</t>
  </si>
  <si>
    <t>毛家店镇</t>
  </si>
  <si>
    <t>辽宁呈诺农业发展科技有限公司</t>
  </si>
  <si>
    <t>商品有机肥</t>
  </si>
  <si>
    <t>零散地块核减</t>
  </si>
  <si>
    <t>昌图县新升农机服务专业合作社</t>
  </si>
  <si>
    <t>堆沤有机肥</t>
  </si>
  <si>
    <t>老四平镇</t>
  </si>
  <si>
    <t>昌图县旺金山玉米种植专业合作社</t>
  </si>
  <si>
    <t>八面城镇</t>
  </si>
  <si>
    <t>昌图县春东玉米种植专业合作社</t>
  </si>
  <si>
    <t>昌图县战友玉米种植专业合作社</t>
  </si>
  <si>
    <t>昌图县永双农机服务专业合作社</t>
  </si>
  <si>
    <t>昌图县伟学玉米种植专业合作社</t>
  </si>
  <si>
    <t>三江口镇</t>
  </si>
  <si>
    <t>昌图县王晓龙农机专业合作社</t>
  </si>
  <si>
    <t>曲家店镇</t>
  </si>
  <si>
    <t>昌图县域盛玉米种植专业合作社</t>
  </si>
  <si>
    <t>昌图县赵会军农机服务专业合作社</t>
  </si>
  <si>
    <t>昌图县曲家店镇双赢农机服务专业合作社</t>
  </si>
  <si>
    <t>零散地块及非作业区核减</t>
  </si>
  <si>
    <t>昌图县赵强农机服务专业合作社</t>
  </si>
  <si>
    <t>前双井镇</t>
  </si>
  <si>
    <t>昌图县前双井镇春峰农机服务专业合作社</t>
  </si>
  <si>
    <t>昌图县李海波农机专业合作社</t>
  </si>
  <si>
    <t>昌图县谢忠义农机专用服务合作社</t>
  </si>
  <si>
    <t>昌图县李洪岩家庭农场</t>
  </si>
  <si>
    <t>大洼镇</t>
  </si>
  <si>
    <t>昌图县洪武农机服务专业合作社</t>
  </si>
  <si>
    <t>昌图县艺典农机服务专业合作社</t>
  </si>
  <si>
    <t>昌图县军利玉米种植专业合作社</t>
  </si>
  <si>
    <t>昌图县董亮农机服务专业合作社</t>
  </si>
  <si>
    <t>昌图县裕昇农机专业合作社</t>
  </si>
  <si>
    <t>宝力镇</t>
  </si>
  <si>
    <t>昌图县占如农机服务专业合作社</t>
  </si>
  <si>
    <t>昌图县刘广兴家庭农场</t>
  </si>
  <si>
    <t>宝力农垦</t>
  </si>
  <si>
    <t>太平镇</t>
  </si>
  <si>
    <t>昌图县谷凤种植家庭农场</t>
  </si>
  <si>
    <t>昌图县众鑫农机服务专业合作社</t>
  </si>
  <si>
    <t>昌图县鸿盛农机服务专业合作社</t>
  </si>
  <si>
    <t>四面城镇</t>
  </si>
  <si>
    <t>昌图县众合农机专业合作社</t>
  </si>
  <si>
    <t>昌图县国坤家庭农场</t>
  </si>
  <si>
    <t>昌图县尹三强家庭农场</t>
  </si>
  <si>
    <t>大四家子镇</t>
  </si>
  <si>
    <t>昌图县大四乡仁合农机服务专业合作社</t>
  </si>
  <si>
    <t>昌图县祥瑞农机服务专业合作社</t>
  </si>
  <si>
    <t>金家镇</t>
  </si>
  <si>
    <t>大兴镇</t>
  </si>
  <si>
    <t>昌图县新兴玉米种植专业合作社</t>
  </si>
  <si>
    <t>昌图县张艋种养生态专业合作社</t>
  </si>
  <si>
    <t>昌图县阳宇农机服务专业合作社</t>
  </si>
  <si>
    <t>无绿色种养轨迹面积，与黑土地保护、高标准农田项目重复核减</t>
  </si>
  <si>
    <t>老城镇</t>
  </si>
  <si>
    <t>昌图县宝亮农机服务专业合作社</t>
  </si>
  <si>
    <t>昌图县国玉家庭农场</t>
  </si>
  <si>
    <t>马仲河镇</t>
  </si>
  <si>
    <t>昌图县晨丰种养专业合作社</t>
  </si>
  <si>
    <t>昌图县禾农农机服务专业合作社</t>
  </si>
  <si>
    <t>亮中桥镇</t>
  </si>
  <si>
    <t>昌图县峰晟农机服务专业合作社</t>
  </si>
  <si>
    <t>昌图县丰满源玉米种植专业合作社</t>
  </si>
  <si>
    <t>昌图县丰宏彬玉米种植专业合作社</t>
  </si>
  <si>
    <t>昌图县盛泰农机服务专业合作社</t>
  </si>
  <si>
    <t>十八家子镇</t>
  </si>
  <si>
    <t>昌图县顺赢家庭农场</t>
  </si>
  <si>
    <t>昌图县杜大海专业种植合作社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</si>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</sst>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selection activeCell="A1" sqref="A1:N1"/>
    </sheetView>
  </sheetViews>
  <sheetFormatPr defaultColWidth="31.9090909090909" defaultRowHeight="14"/>
  <cols>
    <col min="1" max="1" width="4.63636363636364" style="1" customWidth="1"/>
    <col min="2" max="2" width="10.6363636363636" style="1" customWidth="1"/>
    <col min="3" max="3" width="36.6363636363636" style="1" customWidth="1"/>
    <col min="4" max="4" width="10.6363636363636" style="1" customWidth="1"/>
    <col min="5" max="8" width="10.6363636363636" style="3" customWidth="1"/>
    <col min="9" max="9" width="11.6363636363636" style="3" customWidth="1"/>
    <col min="10" max="10" width="10.6363636363636" style="3" customWidth="1"/>
    <col min="11" max="11" width="8.63636363636364" style="3" customWidth="1"/>
    <col min="12" max="12" width="12.6363636363636" style="3" customWidth="1"/>
    <col min="13" max="13" width="12.9090909090909" style="4" customWidth="1"/>
    <col min="14" max="14" width="30.6363636363636" style="1" customWidth="1"/>
    <col min="15" max="16383" width="31.9090909090909" style="1" customWidth="1"/>
    <col min="16384" max="16384" width="31.9090909090909" style="1"/>
  </cols>
  <sheetData>
    <row r="1" s="1" customFormat="1" ht="2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/>
      <c r="B2" s="6"/>
      <c r="C2" s="6"/>
      <c r="D2" s="6"/>
      <c r="E2" s="6"/>
      <c r="F2" s="3"/>
      <c r="G2" s="3"/>
      <c r="H2" s="3"/>
      <c r="I2" s="3"/>
      <c r="J2" s="3"/>
      <c r="K2" s="3"/>
      <c r="L2" s="3"/>
      <c r="M2" s="4"/>
      <c r="N2" s="25">
        <v>45460</v>
      </c>
    </row>
    <row r="3" s="1" customFormat="1" ht="28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6" t="s">
        <v>13</v>
      </c>
      <c r="N3" s="7" t="s">
        <v>14</v>
      </c>
    </row>
    <row r="4" s="1" customFormat="1" spans="1:14">
      <c r="A4" s="8">
        <v>1</v>
      </c>
      <c r="B4" s="9" t="s">
        <v>15</v>
      </c>
      <c r="C4" s="10" t="s">
        <v>16</v>
      </c>
      <c r="D4" s="11" t="s">
        <v>17</v>
      </c>
      <c r="E4" s="12">
        <v>0</v>
      </c>
      <c r="F4" s="12">
        <v>0</v>
      </c>
      <c r="G4" s="12">
        <v>1189.24</v>
      </c>
      <c r="H4" s="12">
        <v>442</v>
      </c>
      <c r="I4" s="12">
        <v>3115.77</v>
      </c>
      <c r="J4" s="12">
        <v>381</v>
      </c>
      <c r="K4" s="12">
        <v>121.37</v>
      </c>
      <c r="L4" s="12">
        <v>2994</v>
      </c>
      <c r="M4" s="12">
        <f>L4*100</f>
        <v>299400</v>
      </c>
      <c r="N4" s="10" t="s">
        <v>18</v>
      </c>
    </row>
    <row r="5" s="1" customFormat="1" spans="1:14">
      <c r="A5" s="8">
        <v>2</v>
      </c>
      <c r="B5" s="13"/>
      <c r="C5" s="10" t="s">
        <v>19</v>
      </c>
      <c r="D5" s="11" t="s">
        <v>20</v>
      </c>
      <c r="E5" s="12">
        <v>2092</v>
      </c>
      <c r="F5" s="12">
        <v>836.8</v>
      </c>
      <c r="G5" s="12">
        <v>836.26</v>
      </c>
      <c r="H5" s="12">
        <v>312</v>
      </c>
      <c r="I5" s="12">
        <v>1574.95</v>
      </c>
      <c r="J5" s="12">
        <v>530</v>
      </c>
      <c r="K5" s="12">
        <v>30.6</v>
      </c>
      <c r="L5" s="12">
        <v>1544</v>
      </c>
      <c r="M5" s="12">
        <f t="shared" ref="M5:M19" si="0">L5*85</f>
        <v>131240</v>
      </c>
      <c r="N5" s="10" t="s">
        <v>18</v>
      </c>
    </row>
    <row r="6" s="1" customFormat="1" spans="1:14">
      <c r="A6" s="8">
        <v>3</v>
      </c>
      <c r="B6" s="10" t="s">
        <v>21</v>
      </c>
      <c r="C6" s="10" t="s">
        <v>22</v>
      </c>
      <c r="D6" s="11" t="s">
        <v>20</v>
      </c>
      <c r="E6" s="12">
        <v>2564.6</v>
      </c>
      <c r="F6" s="12">
        <v>1200</v>
      </c>
      <c r="G6" s="12">
        <v>1145</v>
      </c>
      <c r="H6" s="12">
        <v>407</v>
      </c>
      <c r="I6" s="12">
        <v>2091.99</v>
      </c>
      <c r="J6" s="12">
        <v>547</v>
      </c>
      <c r="K6" s="12">
        <v>0</v>
      </c>
      <c r="L6" s="12">
        <v>2091</v>
      </c>
      <c r="M6" s="12">
        <f t="shared" si="0"/>
        <v>177735</v>
      </c>
      <c r="N6" s="10"/>
    </row>
    <row r="7" s="1" customFormat="1" spans="1:14">
      <c r="A7" s="8">
        <v>4</v>
      </c>
      <c r="B7" s="9" t="s">
        <v>23</v>
      </c>
      <c r="C7" s="10" t="s">
        <v>24</v>
      </c>
      <c r="D7" s="11" t="s">
        <v>20</v>
      </c>
      <c r="E7" s="12">
        <v>1856.8</v>
      </c>
      <c r="F7" s="12">
        <v>705.554</v>
      </c>
      <c r="G7" s="12">
        <v>678.36</v>
      </c>
      <c r="H7" s="12">
        <v>136</v>
      </c>
      <c r="I7" s="12">
        <v>1356.72</v>
      </c>
      <c r="J7" s="12">
        <v>500</v>
      </c>
      <c r="K7" s="12">
        <v>0.36</v>
      </c>
      <c r="L7" s="12">
        <v>1356</v>
      </c>
      <c r="M7" s="12">
        <f t="shared" si="0"/>
        <v>115260</v>
      </c>
      <c r="N7" s="10" t="s">
        <v>18</v>
      </c>
    </row>
    <row r="8" s="1" customFormat="1" spans="1:14">
      <c r="A8" s="8">
        <v>5</v>
      </c>
      <c r="B8" s="14"/>
      <c r="C8" s="10" t="s">
        <v>25</v>
      </c>
      <c r="D8" s="11" t="s">
        <v>20</v>
      </c>
      <c r="E8" s="12">
        <v>5736</v>
      </c>
      <c r="F8" s="12">
        <v>2182.28</v>
      </c>
      <c r="G8" s="12">
        <v>1663</v>
      </c>
      <c r="H8" s="12">
        <v>873</v>
      </c>
      <c r="I8" s="12">
        <v>2940.4</v>
      </c>
      <c r="J8" s="12">
        <v>601</v>
      </c>
      <c r="K8" s="12">
        <v>140.63</v>
      </c>
      <c r="L8" s="12">
        <v>2799</v>
      </c>
      <c r="M8" s="12">
        <f t="shared" si="0"/>
        <v>237915</v>
      </c>
      <c r="N8" s="10" t="s">
        <v>18</v>
      </c>
    </row>
    <row r="9" s="1" customFormat="1" spans="1:14">
      <c r="A9" s="8">
        <v>6</v>
      </c>
      <c r="B9" s="14"/>
      <c r="C9" s="10" t="s">
        <v>26</v>
      </c>
      <c r="D9" s="11" t="s">
        <v>20</v>
      </c>
      <c r="E9" s="12">
        <v>1918</v>
      </c>
      <c r="F9" s="12">
        <v>703</v>
      </c>
      <c r="G9" s="12">
        <v>795</v>
      </c>
      <c r="H9" s="12">
        <v>202</v>
      </c>
      <c r="I9" s="12">
        <v>1572.6</v>
      </c>
      <c r="J9" s="12">
        <v>505</v>
      </c>
      <c r="K9" s="12">
        <v>30.26</v>
      </c>
      <c r="L9" s="12">
        <v>1542</v>
      </c>
      <c r="M9" s="12">
        <f t="shared" si="0"/>
        <v>131070</v>
      </c>
      <c r="N9" s="10" t="s">
        <v>18</v>
      </c>
    </row>
    <row r="10" s="1" customFormat="1" spans="1:14">
      <c r="A10" s="8">
        <v>7</v>
      </c>
      <c r="B10" s="13"/>
      <c r="C10" s="10" t="s">
        <v>27</v>
      </c>
      <c r="D10" s="11" t="s">
        <v>20</v>
      </c>
      <c r="E10" s="12">
        <v>2400</v>
      </c>
      <c r="F10" s="12">
        <v>960</v>
      </c>
      <c r="G10" s="12">
        <v>905</v>
      </c>
      <c r="H10" s="12">
        <v>441</v>
      </c>
      <c r="I10" s="12">
        <v>1369.32</v>
      </c>
      <c r="J10" s="12">
        <v>660</v>
      </c>
      <c r="K10" s="12">
        <v>0</v>
      </c>
      <c r="L10" s="12">
        <v>1369</v>
      </c>
      <c r="M10" s="12">
        <f t="shared" si="0"/>
        <v>116365</v>
      </c>
      <c r="N10" s="10"/>
    </row>
    <row r="11" s="1" customFormat="1" spans="1:14">
      <c r="A11" s="8">
        <v>8</v>
      </c>
      <c r="B11" s="10" t="s">
        <v>28</v>
      </c>
      <c r="C11" s="10" t="s">
        <v>29</v>
      </c>
      <c r="D11" s="11" t="s">
        <v>20</v>
      </c>
      <c r="E11" s="12">
        <v>2900</v>
      </c>
      <c r="F11" s="12">
        <v>1015</v>
      </c>
      <c r="G11" s="12">
        <v>757.05</v>
      </c>
      <c r="H11" s="12">
        <v>246</v>
      </c>
      <c r="I11" s="12">
        <v>1506.17</v>
      </c>
      <c r="J11" s="12">
        <v>502</v>
      </c>
      <c r="K11" s="12">
        <v>0</v>
      </c>
      <c r="L11" s="12">
        <v>1506</v>
      </c>
      <c r="M11" s="12">
        <f t="shared" si="0"/>
        <v>128010</v>
      </c>
      <c r="N11" s="10"/>
    </row>
    <row r="12" s="1" customFormat="1" spans="1:14">
      <c r="A12" s="8">
        <v>9</v>
      </c>
      <c r="B12" s="9" t="s">
        <v>30</v>
      </c>
      <c r="C12" s="10" t="s">
        <v>31</v>
      </c>
      <c r="D12" s="11" t="s">
        <v>20</v>
      </c>
      <c r="E12" s="12">
        <v>3240</v>
      </c>
      <c r="F12" s="12">
        <v>1296</v>
      </c>
      <c r="G12" s="12">
        <v>999.26</v>
      </c>
      <c r="H12" s="12">
        <v>607</v>
      </c>
      <c r="I12" s="12">
        <v>1953.82</v>
      </c>
      <c r="J12" s="12">
        <v>511</v>
      </c>
      <c r="K12" s="12">
        <v>0</v>
      </c>
      <c r="L12" s="12">
        <v>1953</v>
      </c>
      <c r="M12" s="12">
        <f t="shared" si="0"/>
        <v>166005</v>
      </c>
      <c r="N12" s="10"/>
    </row>
    <row r="13" s="1" customFormat="1" spans="1:14">
      <c r="A13" s="8">
        <v>10</v>
      </c>
      <c r="B13" s="14"/>
      <c r="C13" s="10" t="s">
        <v>32</v>
      </c>
      <c r="D13" s="11" t="s">
        <v>20</v>
      </c>
      <c r="E13" s="12">
        <v>1668.8</v>
      </c>
      <c r="F13" s="12">
        <v>667.52</v>
      </c>
      <c r="G13" s="12">
        <v>508.494</v>
      </c>
      <c r="H13" s="12">
        <v>372</v>
      </c>
      <c r="I13" s="12">
        <v>1004.97</v>
      </c>
      <c r="J13" s="12">
        <v>505</v>
      </c>
      <c r="K13" s="12">
        <v>0</v>
      </c>
      <c r="L13" s="12">
        <v>1004</v>
      </c>
      <c r="M13" s="12">
        <f t="shared" si="0"/>
        <v>85340</v>
      </c>
      <c r="N13" s="10"/>
    </row>
    <row r="14" s="1" customFormat="1" spans="1:14">
      <c r="A14" s="8">
        <v>11</v>
      </c>
      <c r="B14" s="14"/>
      <c r="C14" s="10" t="s">
        <v>33</v>
      </c>
      <c r="D14" s="11" t="s">
        <v>20</v>
      </c>
      <c r="E14" s="12">
        <v>9189</v>
      </c>
      <c r="F14" s="12">
        <v>3675.6</v>
      </c>
      <c r="G14" s="12">
        <v>3672.7</v>
      </c>
      <c r="H14" s="12">
        <v>569</v>
      </c>
      <c r="I14" s="12">
        <v>7127.84</v>
      </c>
      <c r="J14" s="12">
        <v>515</v>
      </c>
      <c r="K14" s="12">
        <v>2127.84</v>
      </c>
      <c r="L14" s="12">
        <v>5000</v>
      </c>
      <c r="M14" s="12">
        <f t="shared" si="0"/>
        <v>425000</v>
      </c>
      <c r="N14" s="10" t="s">
        <v>34</v>
      </c>
    </row>
    <row r="15" s="1" customFormat="1" spans="1:14">
      <c r="A15" s="8">
        <v>12</v>
      </c>
      <c r="B15" s="13"/>
      <c r="C15" s="10" t="s">
        <v>35</v>
      </c>
      <c r="D15" s="11" t="s">
        <v>20</v>
      </c>
      <c r="E15" s="12">
        <v>1960</v>
      </c>
      <c r="F15" s="12">
        <v>784</v>
      </c>
      <c r="G15" s="12">
        <v>608</v>
      </c>
      <c r="H15" s="12">
        <v>337</v>
      </c>
      <c r="I15" s="12">
        <v>1211.51</v>
      </c>
      <c r="J15" s="12">
        <v>501</v>
      </c>
      <c r="K15" s="12">
        <v>0</v>
      </c>
      <c r="L15" s="12">
        <v>1211</v>
      </c>
      <c r="M15" s="12">
        <f t="shared" si="0"/>
        <v>102935</v>
      </c>
      <c r="N15" s="10"/>
    </row>
    <row r="16" s="1" customFormat="1" spans="1:14">
      <c r="A16" s="8">
        <v>13</v>
      </c>
      <c r="B16" s="9" t="s">
        <v>36</v>
      </c>
      <c r="C16" s="10" t="s">
        <v>37</v>
      </c>
      <c r="D16" s="11" t="s">
        <v>20</v>
      </c>
      <c r="E16" s="12">
        <v>1664</v>
      </c>
      <c r="F16" s="12">
        <v>665.6</v>
      </c>
      <c r="G16" s="12">
        <v>665</v>
      </c>
      <c r="H16" s="12">
        <v>766</v>
      </c>
      <c r="I16" s="12">
        <v>1300.89</v>
      </c>
      <c r="J16" s="12">
        <v>511</v>
      </c>
      <c r="K16" s="12">
        <v>122.05</v>
      </c>
      <c r="L16" s="12">
        <v>1178</v>
      </c>
      <c r="M16" s="12">
        <f t="shared" si="0"/>
        <v>100130</v>
      </c>
      <c r="N16" s="10" t="s">
        <v>18</v>
      </c>
    </row>
    <row r="17" s="1" customFormat="1" spans="1:14">
      <c r="A17" s="8">
        <v>14</v>
      </c>
      <c r="B17" s="14"/>
      <c r="C17" s="10" t="s">
        <v>38</v>
      </c>
      <c r="D17" s="11" t="s">
        <v>20</v>
      </c>
      <c r="E17" s="12">
        <v>3064</v>
      </c>
      <c r="F17" s="12">
        <v>1225.6</v>
      </c>
      <c r="G17" s="12">
        <v>1225.6</v>
      </c>
      <c r="H17" s="12">
        <v>251</v>
      </c>
      <c r="I17" s="12">
        <v>2436.24</v>
      </c>
      <c r="J17" s="12">
        <v>503</v>
      </c>
      <c r="K17" s="12">
        <v>34.24</v>
      </c>
      <c r="L17" s="12">
        <v>2402</v>
      </c>
      <c r="M17" s="12">
        <f t="shared" si="0"/>
        <v>204170</v>
      </c>
      <c r="N17" s="10" t="s">
        <v>18</v>
      </c>
    </row>
    <row r="18" s="1" customFormat="1" spans="1:14">
      <c r="A18" s="8">
        <v>15</v>
      </c>
      <c r="B18" s="14"/>
      <c r="C18" s="10" t="s">
        <v>39</v>
      </c>
      <c r="D18" s="11" t="s">
        <v>20</v>
      </c>
      <c r="E18" s="12">
        <v>1616</v>
      </c>
      <c r="F18" s="12">
        <v>646.4</v>
      </c>
      <c r="G18" s="12">
        <v>645</v>
      </c>
      <c r="H18" s="12">
        <v>370</v>
      </c>
      <c r="I18" s="12">
        <v>1023.74</v>
      </c>
      <c r="J18" s="12">
        <v>630</v>
      </c>
      <c r="K18" s="12">
        <v>5.68</v>
      </c>
      <c r="L18" s="12">
        <v>1018</v>
      </c>
      <c r="M18" s="12">
        <f t="shared" si="0"/>
        <v>86530</v>
      </c>
      <c r="N18" s="10" t="s">
        <v>18</v>
      </c>
    </row>
    <row r="19" s="1" customFormat="1" spans="1:14">
      <c r="A19" s="8">
        <v>16</v>
      </c>
      <c r="B19" s="14"/>
      <c r="C19" s="10" t="s">
        <v>40</v>
      </c>
      <c r="D19" s="11" t="s">
        <v>20</v>
      </c>
      <c r="E19" s="12">
        <v>1392</v>
      </c>
      <c r="F19" s="12">
        <v>556.8</v>
      </c>
      <c r="G19" s="12">
        <v>519</v>
      </c>
      <c r="H19" s="12">
        <v>262</v>
      </c>
      <c r="I19" s="12">
        <v>1028.68</v>
      </c>
      <c r="J19" s="12">
        <v>504</v>
      </c>
      <c r="K19" s="12">
        <v>0</v>
      </c>
      <c r="L19" s="12">
        <v>1028</v>
      </c>
      <c r="M19" s="12">
        <f t="shared" si="0"/>
        <v>87380</v>
      </c>
      <c r="N19" s="10"/>
    </row>
    <row r="20" s="1" customFormat="1" spans="1:14">
      <c r="A20" s="8">
        <v>17</v>
      </c>
      <c r="B20" s="13"/>
      <c r="C20" s="10" t="s">
        <v>16</v>
      </c>
      <c r="D20" s="11" t="s">
        <v>17</v>
      </c>
      <c r="E20" s="12">
        <v>0</v>
      </c>
      <c r="F20" s="12">
        <v>0</v>
      </c>
      <c r="G20" s="12">
        <v>321.19</v>
      </c>
      <c r="H20" s="12">
        <v>177</v>
      </c>
      <c r="I20" s="12">
        <v>1068.77</v>
      </c>
      <c r="J20" s="12">
        <v>300</v>
      </c>
      <c r="K20" s="12">
        <v>0</v>
      </c>
      <c r="L20" s="12">
        <v>1068</v>
      </c>
      <c r="M20" s="12">
        <f>L20*100</f>
        <v>106800</v>
      </c>
      <c r="N20" s="10"/>
    </row>
    <row r="21" s="1" customFormat="1" spans="1:14">
      <c r="A21" s="8">
        <v>18</v>
      </c>
      <c r="B21" s="9" t="s">
        <v>41</v>
      </c>
      <c r="C21" s="10" t="s">
        <v>42</v>
      </c>
      <c r="D21" s="11" t="s">
        <v>20</v>
      </c>
      <c r="E21" s="12">
        <v>4400</v>
      </c>
      <c r="F21" s="12">
        <v>1760</v>
      </c>
      <c r="G21" s="12">
        <v>1664</v>
      </c>
      <c r="H21" s="12">
        <v>616</v>
      </c>
      <c r="I21" s="12">
        <v>3319.24</v>
      </c>
      <c r="J21" s="12">
        <v>501</v>
      </c>
      <c r="K21" s="12">
        <v>16.46</v>
      </c>
      <c r="L21" s="12">
        <v>3302</v>
      </c>
      <c r="M21" s="12">
        <f t="shared" ref="M21:M27" si="1">L21*85</f>
        <v>280670</v>
      </c>
      <c r="N21" s="10" t="s">
        <v>18</v>
      </c>
    </row>
    <row r="22" s="1" customFormat="1" spans="1:14">
      <c r="A22" s="8">
        <v>19</v>
      </c>
      <c r="B22" s="14"/>
      <c r="C22" s="10" t="s">
        <v>43</v>
      </c>
      <c r="D22" s="11" t="s">
        <v>20</v>
      </c>
      <c r="E22" s="12">
        <v>7200</v>
      </c>
      <c r="F22" s="12">
        <v>2700</v>
      </c>
      <c r="G22" s="12">
        <v>2534</v>
      </c>
      <c r="H22" s="12">
        <v>684</v>
      </c>
      <c r="I22" s="12">
        <v>5046.34</v>
      </c>
      <c r="J22" s="12">
        <v>502</v>
      </c>
      <c r="K22" s="12">
        <v>35.09</v>
      </c>
      <c r="L22" s="12">
        <v>5011</v>
      </c>
      <c r="M22" s="12">
        <f t="shared" si="1"/>
        <v>425935</v>
      </c>
      <c r="N22" s="10" t="s">
        <v>18</v>
      </c>
    </row>
    <row r="23" s="1" customFormat="1" spans="1:14">
      <c r="A23" s="8">
        <v>20</v>
      </c>
      <c r="B23" s="14"/>
      <c r="C23" s="10" t="s">
        <v>44</v>
      </c>
      <c r="D23" s="11" t="s">
        <v>20</v>
      </c>
      <c r="E23" s="12">
        <v>1600</v>
      </c>
      <c r="F23" s="12">
        <v>640</v>
      </c>
      <c r="G23" s="12">
        <v>640</v>
      </c>
      <c r="H23" s="12">
        <v>243</v>
      </c>
      <c r="I23" s="12">
        <v>1027.91</v>
      </c>
      <c r="J23" s="12">
        <v>622</v>
      </c>
      <c r="K23" s="12">
        <v>18.02</v>
      </c>
      <c r="L23" s="12">
        <v>1009</v>
      </c>
      <c r="M23" s="12">
        <f t="shared" si="1"/>
        <v>85765</v>
      </c>
      <c r="N23" s="10" t="s">
        <v>18</v>
      </c>
    </row>
    <row r="24" s="1" customFormat="1" spans="1:14">
      <c r="A24" s="8">
        <v>21</v>
      </c>
      <c r="B24" s="14"/>
      <c r="C24" s="10" t="s">
        <v>45</v>
      </c>
      <c r="D24" s="11" t="s">
        <v>20</v>
      </c>
      <c r="E24" s="12">
        <v>1600</v>
      </c>
      <c r="F24" s="12">
        <v>560</v>
      </c>
      <c r="G24" s="12">
        <v>560</v>
      </c>
      <c r="H24" s="12">
        <v>292</v>
      </c>
      <c r="I24" s="12">
        <v>1043.7</v>
      </c>
      <c r="J24" s="12">
        <v>536</v>
      </c>
      <c r="K24" s="12">
        <v>22.47</v>
      </c>
      <c r="L24" s="12">
        <v>1021</v>
      </c>
      <c r="M24" s="12">
        <f t="shared" si="1"/>
        <v>86785</v>
      </c>
      <c r="N24" s="10" t="s">
        <v>18</v>
      </c>
    </row>
    <row r="25" s="1" customFormat="1" spans="1:14">
      <c r="A25" s="8">
        <v>22</v>
      </c>
      <c r="B25" s="13"/>
      <c r="C25" s="10" t="s">
        <v>46</v>
      </c>
      <c r="D25" s="11" t="s">
        <v>20</v>
      </c>
      <c r="E25" s="12">
        <v>1636.8</v>
      </c>
      <c r="F25" s="12">
        <v>572.9</v>
      </c>
      <c r="G25" s="12">
        <v>572.9</v>
      </c>
      <c r="H25" s="12">
        <v>233</v>
      </c>
      <c r="I25" s="12">
        <v>1016.47</v>
      </c>
      <c r="J25" s="12">
        <v>563</v>
      </c>
      <c r="K25" s="12">
        <v>0</v>
      </c>
      <c r="L25" s="12">
        <v>1016</v>
      </c>
      <c r="M25" s="12">
        <f t="shared" si="1"/>
        <v>86360</v>
      </c>
      <c r="N25" s="10"/>
    </row>
    <row r="26" s="1" customFormat="1" spans="1:14">
      <c r="A26" s="8">
        <v>23</v>
      </c>
      <c r="B26" s="9" t="s">
        <v>47</v>
      </c>
      <c r="C26" s="10" t="s">
        <v>48</v>
      </c>
      <c r="D26" s="11" t="s">
        <v>20</v>
      </c>
      <c r="E26" s="12">
        <v>5848</v>
      </c>
      <c r="F26" s="12">
        <v>1860</v>
      </c>
      <c r="G26" s="12">
        <v>1855.4392</v>
      </c>
      <c r="H26" s="12">
        <v>803</v>
      </c>
      <c r="I26" s="12">
        <v>2235.33</v>
      </c>
      <c r="J26" s="12">
        <v>829</v>
      </c>
      <c r="K26" s="12">
        <v>25.63</v>
      </c>
      <c r="L26" s="12">
        <v>2209</v>
      </c>
      <c r="M26" s="12">
        <f t="shared" si="1"/>
        <v>187765</v>
      </c>
      <c r="N26" s="10" t="s">
        <v>18</v>
      </c>
    </row>
    <row r="27" s="1" customFormat="1" spans="1:14">
      <c r="A27" s="8">
        <v>24</v>
      </c>
      <c r="B27" s="13"/>
      <c r="C27" s="10" t="s">
        <v>49</v>
      </c>
      <c r="D27" s="11" t="s">
        <v>20</v>
      </c>
      <c r="E27" s="12">
        <v>4800</v>
      </c>
      <c r="F27" s="12">
        <v>1536</v>
      </c>
      <c r="G27" s="12">
        <v>1536</v>
      </c>
      <c r="H27" s="12">
        <v>544</v>
      </c>
      <c r="I27" s="12">
        <v>3017.41</v>
      </c>
      <c r="J27" s="12">
        <v>509</v>
      </c>
      <c r="K27" s="12">
        <v>0.33</v>
      </c>
      <c r="L27" s="12">
        <v>3017</v>
      </c>
      <c r="M27" s="12">
        <f t="shared" si="1"/>
        <v>256445</v>
      </c>
      <c r="N27" s="10" t="s">
        <v>18</v>
      </c>
    </row>
    <row r="28" s="1" customFormat="1" spans="1:14">
      <c r="A28" s="8">
        <v>25</v>
      </c>
      <c r="B28" s="10" t="s">
        <v>50</v>
      </c>
      <c r="C28" s="10" t="s">
        <v>16</v>
      </c>
      <c r="D28" s="11" t="s">
        <v>17</v>
      </c>
      <c r="E28" s="12">
        <v>0</v>
      </c>
      <c r="F28" s="12">
        <v>0</v>
      </c>
      <c r="G28" s="12">
        <v>888.64</v>
      </c>
      <c r="H28" s="12">
        <v>862</v>
      </c>
      <c r="I28" s="12">
        <v>2765.58</v>
      </c>
      <c r="J28" s="12">
        <v>321</v>
      </c>
      <c r="K28" s="12">
        <v>0</v>
      </c>
      <c r="L28" s="12">
        <v>2765</v>
      </c>
      <c r="M28" s="12">
        <f>L28*100</f>
        <v>276500</v>
      </c>
      <c r="N28" s="10"/>
    </row>
    <row r="29" s="1" customFormat="1" spans="1:14">
      <c r="A29" s="8">
        <v>26</v>
      </c>
      <c r="B29" s="9" t="s">
        <v>51</v>
      </c>
      <c r="C29" s="10" t="s">
        <v>52</v>
      </c>
      <c r="D29" s="11" t="s">
        <v>20</v>
      </c>
      <c r="E29" s="12">
        <v>2580</v>
      </c>
      <c r="F29" s="12">
        <v>1030</v>
      </c>
      <c r="G29" s="12">
        <v>1017.51</v>
      </c>
      <c r="H29" s="12">
        <v>203</v>
      </c>
      <c r="I29" s="12">
        <v>1877.57</v>
      </c>
      <c r="J29" s="12">
        <v>808</v>
      </c>
      <c r="K29" s="12">
        <v>114.6</v>
      </c>
      <c r="L29" s="12">
        <v>1762</v>
      </c>
      <c r="M29" s="12">
        <f t="shared" ref="M29:M51" si="2">L29*85</f>
        <v>149770</v>
      </c>
      <c r="N29" s="10" t="s">
        <v>18</v>
      </c>
    </row>
    <row r="30" s="1" customFormat="1" spans="1:14">
      <c r="A30" s="8">
        <v>27</v>
      </c>
      <c r="B30" s="14"/>
      <c r="C30" s="10" t="s">
        <v>53</v>
      </c>
      <c r="D30" s="11" t="s">
        <v>20</v>
      </c>
      <c r="E30" s="12">
        <v>4738</v>
      </c>
      <c r="F30" s="12">
        <v>1610</v>
      </c>
      <c r="G30" s="12">
        <v>1605.59</v>
      </c>
      <c r="H30" s="12">
        <v>830</v>
      </c>
      <c r="I30" s="12">
        <v>2673</v>
      </c>
      <c r="J30" s="12">
        <v>600</v>
      </c>
      <c r="K30" s="12">
        <v>60.19</v>
      </c>
      <c r="L30" s="12">
        <v>2612</v>
      </c>
      <c r="M30" s="12">
        <f t="shared" si="2"/>
        <v>222020</v>
      </c>
      <c r="N30" s="10" t="s">
        <v>18</v>
      </c>
    </row>
    <row r="31" s="1" customFormat="1" spans="1:14">
      <c r="A31" s="8">
        <v>28</v>
      </c>
      <c r="B31" s="13"/>
      <c r="C31" s="10" t="s">
        <v>54</v>
      </c>
      <c r="D31" s="11" t="s">
        <v>20</v>
      </c>
      <c r="E31" s="12">
        <v>4800</v>
      </c>
      <c r="F31" s="12">
        <v>1440</v>
      </c>
      <c r="G31" s="12">
        <v>1392.99</v>
      </c>
      <c r="H31" s="12">
        <v>284</v>
      </c>
      <c r="I31" s="12">
        <v>2321.63</v>
      </c>
      <c r="J31" s="12">
        <v>600</v>
      </c>
      <c r="K31" s="12">
        <v>0</v>
      </c>
      <c r="L31" s="12">
        <v>2321</v>
      </c>
      <c r="M31" s="12">
        <f t="shared" si="2"/>
        <v>197285</v>
      </c>
      <c r="N31" s="10"/>
    </row>
    <row r="32" s="1" customFormat="1" spans="1:14">
      <c r="A32" s="8">
        <v>29</v>
      </c>
      <c r="B32" s="9" t="s">
        <v>55</v>
      </c>
      <c r="C32" s="10" t="s">
        <v>56</v>
      </c>
      <c r="D32" s="11" t="s">
        <v>20</v>
      </c>
      <c r="E32" s="12">
        <v>3280</v>
      </c>
      <c r="F32" s="12">
        <v>1148</v>
      </c>
      <c r="G32" s="12">
        <v>1142</v>
      </c>
      <c r="H32" s="12">
        <v>637</v>
      </c>
      <c r="I32" s="12">
        <v>2100.36</v>
      </c>
      <c r="J32" s="12">
        <v>543</v>
      </c>
      <c r="K32" s="12">
        <v>32.4</v>
      </c>
      <c r="L32" s="12">
        <v>2067</v>
      </c>
      <c r="M32" s="12">
        <f t="shared" si="2"/>
        <v>175695</v>
      </c>
      <c r="N32" s="10" t="s">
        <v>18</v>
      </c>
    </row>
    <row r="33" s="1" customFormat="1" spans="1:14">
      <c r="A33" s="8">
        <v>30</v>
      </c>
      <c r="B33" s="14"/>
      <c r="C33" s="10" t="s">
        <v>57</v>
      </c>
      <c r="D33" s="11" t="s">
        <v>20</v>
      </c>
      <c r="E33" s="12">
        <v>4436</v>
      </c>
      <c r="F33" s="12">
        <v>1773</v>
      </c>
      <c r="G33" s="12">
        <v>1762.32</v>
      </c>
      <c r="H33" s="15">
        <f>(222+239)*3</f>
        <v>1383</v>
      </c>
      <c r="I33" s="12">
        <v>3099.24</v>
      </c>
      <c r="J33" s="12">
        <v>568</v>
      </c>
      <c r="K33" s="12">
        <v>64.54</v>
      </c>
      <c r="L33" s="12">
        <v>3034</v>
      </c>
      <c r="M33" s="12">
        <f t="shared" si="2"/>
        <v>257890</v>
      </c>
      <c r="N33" s="10" t="s">
        <v>18</v>
      </c>
    </row>
    <row r="34" s="1" customFormat="1" spans="1:14">
      <c r="A34" s="8">
        <v>31</v>
      </c>
      <c r="B34" s="13"/>
      <c r="C34" s="10" t="s">
        <v>58</v>
      </c>
      <c r="D34" s="11" t="s">
        <v>20</v>
      </c>
      <c r="E34" s="12">
        <v>4136</v>
      </c>
      <c r="F34" s="12">
        <v>1240.8</v>
      </c>
      <c r="G34" s="12">
        <v>1193.64</v>
      </c>
      <c r="H34" s="12">
        <v>710</v>
      </c>
      <c r="I34" s="12">
        <v>2093.9</v>
      </c>
      <c r="J34" s="12">
        <v>569</v>
      </c>
      <c r="K34" s="12">
        <v>12.4</v>
      </c>
      <c r="L34" s="12">
        <v>2081</v>
      </c>
      <c r="M34" s="12">
        <f t="shared" si="2"/>
        <v>176885</v>
      </c>
      <c r="N34" s="10" t="s">
        <v>18</v>
      </c>
    </row>
    <row r="35" s="1" customFormat="1" spans="1:14">
      <c r="A35" s="8">
        <v>32</v>
      </c>
      <c r="B35" s="9" t="s">
        <v>59</v>
      </c>
      <c r="C35" s="10" t="s">
        <v>60</v>
      </c>
      <c r="D35" s="11" t="s">
        <v>20</v>
      </c>
      <c r="E35" s="12">
        <v>1408</v>
      </c>
      <c r="F35" s="12">
        <v>563.2</v>
      </c>
      <c r="G35" s="12">
        <v>506.56</v>
      </c>
      <c r="H35" s="12">
        <v>162</v>
      </c>
      <c r="I35" s="12">
        <v>1012.59</v>
      </c>
      <c r="J35" s="12">
        <v>500</v>
      </c>
      <c r="K35" s="12">
        <v>0</v>
      </c>
      <c r="L35" s="12">
        <v>1012</v>
      </c>
      <c r="M35" s="12">
        <f t="shared" si="2"/>
        <v>86020</v>
      </c>
      <c r="N35" s="10"/>
    </row>
    <row r="36" s="1" customFormat="1" spans="1:14">
      <c r="A36" s="8">
        <v>33</v>
      </c>
      <c r="B36" s="13"/>
      <c r="C36" s="10" t="s">
        <v>61</v>
      </c>
      <c r="D36" s="11" t="s">
        <v>20</v>
      </c>
      <c r="E36" s="12">
        <v>2662.4</v>
      </c>
      <c r="F36" s="12">
        <v>1065</v>
      </c>
      <c r="G36" s="12">
        <v>1024.36</v>
      </c>
      <c r="H36" s="12">
        <v>442</v>
      </c>
      <c r="I36" s="12">
        <v>2008.54</v>
      </c>
      <c r="J36" s="12">
        <v>510</v>
      </c>
      <c r="K36" s="12">
        <v>0</v>
      </c>
      <c r="L36" s="12">
        <v>2008</v>
      </c>
      <c r="M36" s="12">
        <f t="shared" si="2"/>
        <v>170680</v>
      </c>
      <c r="N36" s="10"/>
    </row>
    <row r="37" s="1" customFormat="1" spans="1:14">
      <c r="A37" s="8">
        <v>34</v>
      </c>
      <c r="B37" s="9" t="s">
        <v>62</v>
      </c>
      <c r="C37" s="10" t="s">
        <v>46</v>
      </c>
      <c r="D37" s="11" t="s">
        <v>20</v>
      </c>
      <c r="E37" s="12">
        <v>1643.4</v>
      </c>
      <c r="F37" s="12">
        <v>572.5</v>
      </c>
      <c r="G37" s="12">
        <v>572.5</v>
      </c>
      <c r="H37" s="12">
        <v>215</v>
      </c>
      <c r="I37" s="12">
        <v>1046.3</v>
      </c>
      <c r="J37" s="12">
        <v>547</v>
      </c>
      <c r="K37" s="12">
        <v>0</v>
      </c>
      <c r="L37" s="12">
        <v>1046</v>
      </c>
      <c r="M37" s="12">
        <f t="shared" si="2"/>
        <v>88910</v>
      </c>
      <c r="N37" s="10"/>
    </row>
    <row r="38" s="1" customFormat="1" spans="1:14">
      <c r="A38" s="8">
        <v>35</v>
      </c>
      <c r="B38" s="13"/>
      <c r="C38" s="10" t="s">
        <v>61</v>
      </c>
      <c r="D38" s="11" t="s">
        <v>20</v>
      </c>
      <c r="E38" s="12">
        <v>2422.4</v>
      </c>
      <c r="F38" s="12">
        <v>969</v>
      </c>
      <c r="G38" s="12">
        <v>938.35</v>
      </c>
      <c r="H38" s="12">
        <f>45+43</f>
        <v>88</v>
      </c>
      <c r="I38" s="12">
        <v>1804.52</v>
      </c>
      <c r="J38" s="12">
        <v>519</v>
      </c>
      <c r="K38" s="12">
        <v>0</v>
      </c>
      <c r="L38" s="12">
        <v>1804</v>
      </c>
      <c r="M38" s="12">
        <f t="shared" si="2"/>
        <v>153340</v>
      </c>
      <c r="N38" s="10"/>
    </row>
    <row r="39" s="1" customFormat="1" spans="1:14">
      <c r="A39" s="8">
        <v>36</v>
      </c>
      <c r="B39" s="9" t="s">
        <v>63</v>
      </c>
      <c r="C39" s="10" t="s">
        <v>64</v>
      </c>
      <c r="D39" s="11" t="s">
        <v>20</v>
      </c>
      <c r="E39" s="12">
        <v>5200</v>
      </c>
      <c r="F39" s="12">
        <v>1560</v>
      </c>
      <c r="G39" s="12">
        <v>1136.67</v>
      </c>
      <c r="H39" s="12">
        <v>207</v>
      </c>
      <c r="I39" s="12">
        <v>2273.33</v>
      </c>
      <c r="J39" s="12">
        <v>500</v>
      </c>
      <c r="K39" s="12">
        <v>52.66</v>
      </c>
      <c r="L39" s="12">
        <v>2220</v>
      </c>
      <c r="M39" s="12">
        <f t="shared" si="2"/>
        <v>188700</v>
      </c>
      <c r="N39" s="10" t="s">
        <v>18</v>
      </c>
    </row>
    <row r="40" s="1" customFormat="1" spans="1:14">
      <c r="A40" s="8">
        <v>37</v>
      </c>
      <c r="B40" s="14"/>
      <c r="C40" s="10" t="s">
        <v>65</v>
      </c>
      <c r="D40" s="11" t="s">
        <v>20</v>
      </c>
      <c r="E40" s="12">
        <v>11296</v>
      </c>
      <c r="F40" s="12">
        <v>3953.6</v>
      </c>
      <c r="G40" s="12">
        <v>2410.72</v>
      </c>
      <c r="H40" s="12">
        <v>608</v>
      </c>
      <c r="I40" s="15">
        <f>2443.63+2074.47</f>
        <v>4518.1</v>
      </c>
      <c r="J40" s="12">
        <v>533</v>
      </c>
      <c r="K40" s="15">
        <v>718</v>
      </c>
      <c r="L40" s="12">
        <v>3800</v>
      </c>
      <c r="M40" s="12">
        <f t="shared" si="2"/>
        <v>323000</v>
      </c>
      <c r="N40" s="10" t="s">
        <v>34</v>
      </c>
    </row>
    <row r="41" s="2" customFormat="1" ht="28" spans="1:14">
      <c r="A41" s="16">
        <v>38</v>
      </c>
      <c r="B41" s="17"/>
      <c r="C41" s="18" t="s">
        <v>66</v>
      </c>
      <c r="D41" s="19" t="s">
        <v>20</v>
      </c>
      <c r="E41" s="20">
        <v>1600</v>
      </c>
      <c r="F41" s="20">
        <v>560</v>
      </c>
      <c r="G41" s="20">
        <v>547</v>
      </c>
      <c r="H41" s="20">
        <v>129</v>
      </c>
      <c r="I41" s="20">
        <v>1060</v>
      </c>
      <c r="J41" s="20">
        <v>503</v>
      </c>
      <c r="K41" s="20">
        <v>1060</v>
      </c>
      <c r="L41" s="20">
        <v>0</v>
      </c>
      <c r="M41" s="20">
        <f t="shared" si="2"/>
        <v>0</v>
      </c>
      <c r="N41" s="18" t="s">
        <v>67</v>
      </c>
    </row>
    <row r="42" s="2" customFormat="1" ht="28" spans="1:14">
      <c r="A42" s="16">
        <v>39</v>
      </c>
      <c r="B42" s="21" t="s">
        <v>68</v>
      </c>
      <c r="C42" s="18" t="s">
        <v>66</v>
      </c>
      <c r="D42" s="19" t="s">
        <v>20</v>
      </c>
      <c r="E42" s="20">
        <v>3200</v>
      </c>
      <c r="F42" s="20">
        <v>1120</v>
      </c>
      <c r="G42" s="20">
        <v>1094</v>
      </c>
      <c r="H42" s="20">
        <v>204</v>
      </c>
      <c r="I42" s="20">
        <v>2117</v>
      </c>
      <c r="J42" s="20">
        <v>516</v>
      </c>
      <c r="K42" s="20">
        <v>2117</v>
      </c>
      <c r="L42" s="20">
        <v>0</v>
      </c>
      <c r="M42" s="20">
        <f t="shared" si="2"/>
        <v>0</v>
      </c>
      <c r="N42" s="18" t="s">
        <v>67</v>
      </c>
    </row>
    <row r="43" s="1" customFormat="1" spans="1:14">
      <c r="A43" s="8">
        <v>40</v>
      </c>
      <c r="B43" s="14"/>
      <c r="C43" s="10" t="s">
        <v>69</v>
      </c>
      <c r="D43" s="11" t="s">
        <v>20</v>
      </c>
      <c r="E43" s="12">
        <v>2674.4</v>
      </c>
      <c r="F43" s="12">
        <v>925</v>
      </c>
      <c r="G43" s="12">
        <v>819</v>
      </c>
      <c r="H43" s="12">
        <v>327</v>
      </c>
      <c r="I43" s="12">
        <v>1624.64</v>
      </c>
      <c r="J43" s="12">
        <v>504</v>
      </c>
      <c r="K43" s="12">
        <v>88.36</v>
      </c>
      <c r="L43" s="12">
        <v>1536</v>
      </c>
      <c r="M43" s="12">
        <f t="shared" si="2"/>
        <v>130560</v>
      </c>
      <c r="N43" s="10" t="s">
        <v>18</v>
      </c>
    </row>
    <row r="44" s="1" customFormat="1" spans="1:14">
      <c r="A44" s="8">
        <v>41</v>
      </c>
      <c r="B44" s="13"/>
      <c r="C44" s="10" t="s">
        <v>70</v>
      </c>
      <c r="D44" s="11" t="s">
        <v>20</v>
      </c>
      <c r="E44" s="12">
        <v>3353</v>
      </c>
      <c r="F44" s="12">
        <v>1150</v>
      </c>
      <c r="G44" s="12">
        <v>1072.6</v>
      </c>
      <c r="H44" s="12">
        <v>297</v>
      </c>
      <c r="I44" s="12">
        <v>2143.3</v>
      </c>
      <c r="J44" s="12">
        <v>500</v>
      </c>
      <c r="K44" s="12">
        <v>0.84</v>
      </c>
      <c r="L44" s="12">
        <v>2142</v>
      </c>
      <c r="M44" s="12">
        <f t="shared" si="2"/>
        <v>182070</v>
      </c>
      <c r="N44" s="10" t="s">
        <v>18</v>
      </c>
    </row>
    <row r="45" s="1" customFormat="1" spans="1:14">
      <c r="A45" s="8">
        <v>42</v>
      </c>
      <c r="B45" s="9" t="s">
        <v>71</v>
      </c>
      <c r="C45" s="10" t="s">
        <v>72</v>
      </c>
      <c r="D45" s="11" t="s">
        <v>20</v>
      </c>
      <c r="E45" s="12">
        <v>2400</v>
      </c>
      <c r="F45" s="12">
        <v>950</v>
      </c>
      <c r="G45" s="12">
        <v>925.7088</v>
      </c>
      <c r="H45" s="12">
        <v>158</v>
      </c>
      <c r="I45" s="12">
        <v>1446.42</v>
      </c>
      <c r="J45" s="12">
        <v>640</v>
      </c>
      <c r="K45" s="12">
        <v>44.29</v>
      </c>
      <c r="L45" s="12">
        <v>1402</v>
      </c>
      <c r="M45" s="12">
        <f t="shared" si="2"/>
        <v>119170</v>
      </c>
      <c r="N45" s="10" t="s">
        <v>18</v>
      </c>
    </row>
    <row r="46" s="1" customFormat="1" spans="1:14">
      <c r="A46" s="8">
        <v>43</v>
      </c>
      <c r="B46" s="13"/>
      <c r="C46" s="10" t="s">
        <v>73</v>
      </c>
      <c r="D46" s="11" t="s">
        <v>20</v>
      </c>
      <c r="E46" s="12">
        <v>2725</v>
      </c>
      <c r="F46" s="12">
        <v>1090</v>
      </c>
      <c r="G46" s="12">
        <v>1073</v>
      </c>
      <c r="H46" s="12">
        <v>1169</v>
      </c>
      <c r="I46" s="12">
        <v>2046.23</v>
      </c>
      <c r="J46" s="12">
        <v>524</v>
      </c>
      <c r="K46" s="12">
        <v>18.54</v>
      </c>
      <c r="L46" s="12">
        <v>2027</v>
      </c>
      <c r="M46" s="12">
        <f t="shared" si="2"/>
        <v>172295</v>
      </c>
      <c r="N46" s="10" t="s">
        <v>18</v>
      </c>
    </row>
    <row r="47" s="1" customFormat="1" spans="1:14">
      <c r="A47" s="8">
        <v>44</v>
      </c>
      <c r="B47" s="9" t="s">
        <v>74</v>
      </c>
      <c r="C47" s="10" t="s">
        <v>75</v>
      </c>
      <c r="D47" s="11" t="s">
        <v>20</v>
      </c>
      <c r="E47" s="12">
        <v>2588.8</v>
      </c>
      <c r="F47" s="12">
        <v>893</v>
      </c>
      <c r="G47" s="12">
        <v>851</v>
      </c>
      <c r="H47" s="12">
        <v>403</v>
      </c>
      <c r="I47" s="12">
        <v>1558.11</v>
      </c>
      <c r="J47" s="12">
        <v>546</v>
      </c>
      <c r="K47" s="12">
        <v>0</v>
      </c>
      <c r="L47" s="12">
        <v>1558</v>
      </c>
      <c r="M47" s="12">
        <f t="shared" si="2"/>
        <v>132430</v>
      </c>
      <c r="N47" s="10"/>
    </row>
    <row r="48" s="1" customFormat="1" spans="1:14">
      <c r="A48" s="8">
        <v>45</v>
      </c>
      <c r="B48" s="14"/>
      <c r="C48" s="10" t="s">
        <v>76</v>
      </c>
      <c r="D48" s="11" t="s">
        <v>20</v>
      </c>
      <c r="E48" s="12">
        <v>3302.4</v>
      </c>
      <c r="F48" s="12">
        <v>1155.84</v>
      </c>
      <c r="G48" s="12">
        <v>994.04</v>
      </c>
      <c r="H48" s="12">
        <v>290</v>
      </c>
      <c r="I48" s="12">
        <v>1333.48</v>
      </c>
      <c r="J48" s="12">
        <v>745</v>
      </c>
      <c r="K48" s="12">
        <v>0</v>
      </c>
      <c r="L48" s="12">
        <v>1333</v>
      </c>
      <c r="M48" s="12">
        <f t="shared" si="2"/>
        <v>113305</v>
      </c>
      <c r="N48" s="10"/>
    </row>
    <row r="49" s="1" customFormat="1" spans="1:14">
      <c r="A49" s="8">
        <v>46</v>
      </c>
      <c r="B49" s="14"/>
      <c r="C49" s="10" t="s">
        <v>77</v>
      </c>
      <c r="D49" s="11" t="s">
        <v>20</v>
      </c>
      <c r="E49" s="12">
        <v>3480</v>
      </c>
      <c r="F49" s="12">
        <v>1044</v>
      </c>
      <c r="G49" s="12">
        <v>756.395</v>
      </c>
      <c r="H49" s="12">
        <v>340</v>
      </c>
      <c r="I49" s="12">
        <v>1512.79</v>
      </c>
      <c r="J49" s="12">
        <v>500</v>
      </c>
      <c r="K49" s="12">
        <v>0</v>
      </c>
      <c r="L49" s="12">
        <v>1512</v>
      </c>
      <c r="M49" s="12">
        <f t="shared" si="2"/>
        <v>128520</v>
      </c>
      <c r="N49" s="10"/>
    </row>
    <row r="50" s="1" customFormat="1" spans="1:14">
      <c r="A50" s="8">
        <v>47</v>
      </c>
      <c r="B50" s="13"/>
      <c r="C50" s="10" t="s">
        <v>78</v>
      </c>
      <c r="D50" s="11" t="s">
        <v>20</v>
      </c>
      <c r="E50" s="12">
        <v>3200</v>
      </c>
      <c r="F50" s="12">
        <v>1280</v>
      </c>
      <c r="G50" s="12">
        <v>1126.13</v>
      </c>
      <c r="H50" s="12">
        <v>532</v>
      </c>
      <c r="I50" s="12">
        <v>2250.41</v>
      </c>
      <c r="J50" s="12">
        <v>500</v>
      </c>
      <c r="K50" s="12">
        <v>0</v>
      </c>
      <c r="L50" s="12">
        <v>2250</v>
      </c>
      <c r="M50" s="12">
        <f t="shared" si="2"/>
        <v>191250</v>
      </c>
      <c r="N50" s="10"/>
    </row>
    <row r="51" s="1" customFormat="1" spans="1:14">
      <c r="A51" s="8">
        <v>48</v>
      </c>
      <c r="B51" s="9" t="s">
        <v>79</v>
      </c>
      <c r="C51" s="10" t="s">
        <v>61</v>
      </c>
      <c r="D51" s="11" t="s">
        <v>20</v>
      </c>
      <c r="E51" s="12">
        <v>1665.6</v>
      </c>
      <c r="F51" s="12">
        <v>666</v>
      </c>
      <c r="G51" s="12">
        <v>614.49</v>
      </c>
      <c r="H51" s="12">
        <v>949</v>
      </c>
      <c r="I51" s="12">
        <v>1004.41</v>
      </c>
      <c r="J51" s="12">
        <v>611</v>
      </c>
      <c r="K51" s="12">
        <v>0</v>
      </c>
      <c r="L51" s="12">
        <v>1004</v>
      </c>
      <c r="M51" s="12">
        <f t="shared" si="2"/>
        <v>85340</v>
      </c>
      <c r="N51" s="10"/>
    </row>
    <row r="52" s="1" customFormat="1" spans="1:14">
      <c r="A52" s="8">
        <v>49</v>
      </c>
      <c r="B52" s="14"/>
      <c r="C52" s="10" t="s">
        <v>80</v>
      </c>
      <c r="D52" s="11" t="s">
        <v>17</v>
      </c>
      <c r="E52" s="12">
        <v>0</v>
      </c>
      <c r="F52" s="12">
        <v>0</v>
      </c>
      <c r="G52" s="12">
        <v>460.454</v>
      </c>
      <c r="H52" s="12">
        <v>151</v>
      </c>
      <c r="I52" s="12">
        <v>1532.28</v>
      </c>
      <c r="J52" s="12">
        <v>300</v>
      </c>
      <c r="K52" s="12">
        <v>17.87</v>
      </c>
      <c r="L52" s="12">
        <v>1514</v>
      </c>
      <c r="M52" s="12">
        <f>L52*100</f>
        <v>151400</v>
      </c>
      <c r="N52" s="10" t="s">
        <v>18</v>
      </c>
    </row>
    <row r="53" s="1" customFormat="1" spans="1:14">
      <c r="A53" s="8">
        <v>50</v>
      </c>
      <c r="B53" s="13"/>
      <c r="C53" s="10" t="s">
        <v>81</v>
      </c>
      <c r="D53" s="11" t="s">
        <v>17</v>
      </c>
      <c r="E53" s="12">
        <v>0</v>
      </c>
      <c r="F53" s="12">
        <v>0</v>
      </c>
      <c r="G53" s="12">
        <v>465.31</v>
      </c>
      <c r="H53" s="12">
        <v>279</v>
      </c>
      <c r="I53" s="12">
        <v>1548.55</v>
      </c>
      <c r="J53" s="12">
        <v>300</v>
      </c>
      <c r="K53" s="12">
        <v>28.75</v>
      </c>
      <c r="L53" s="12">
        <v>1519</v>
      </c>
      <c r="M53" s="12">
        <f>L53*100</f>
        <v>151900</v>
      </c>
      <c r="N53" s="10" t="s">
        <v>18</v>
      </c>
    </row>
    <row r="54" s="3" customFormat="1" spans="1:14">
      <c r="A54" s="22" t="s">
        <v>82</v>
      </c>
      <c r="B54" s="23"/>
      <c r="C54" s="23"/>
      <c r="D54" s="24"/>
      <c r="E54" s="12">
        <f>SUM(E4:E53)</f>
        <v>149137.4</v>
      </c>
      <c r="F54" s="12">
        <f>SUM(F4:F53)</f>
        <v>54507.994</v>
      </c>
      <c r="G54" s="12">
        <f>SUM(G4:G53)</f>
        <v>52886.471</v>
      </c>
      <c r="H54" s="12">
        <f>SUM(H4:H53)</f>
        <v>22044</v>
      </c>
      <c r="I54" s="12">
        <f>SUM(I4:I53)</f>
        <v>101163.06</v>
      </c>
      <c r="J54" s="12"/>
      <c r="K54" s="12">
        <f t="shared" ref="K54:M54" si="3">SUM(K4:K53)</f>
        <v>7161.47</v>
      </c>
      <c r="L54" s="12">
        <f t="shared" si="3"/>
        <v>93977</v>
      </c>
      <c r="M54" s="12">
        <f t="shared" si="3"/>
        <v>8135945</v>
      </c>
      <c r="N54" s="11"/>
    </row>
  </sheetData>
  <mergeCells count="17">
    <mergeCell ref="A1:N1"/>
    <mergeCell ref="A54:D54"/>
    <mergeCell ref="B4:B5"/>
    <mergeCell ref="B7:B10"/>
    <mergeCell ref="B12:B15"/>
    <mergeCell ref="B16:B20"/>
    <mergeCell ref="B21:B25"/>
    <mergeCell ref="B26:B27"/>
    <mergeCell ref="B29:B31"/>
    <mergeCell ref="B32:B34"/>
    <mergeCell ref="B35:B36"/>
    <mergeCell ref="B37:B38"/>
    <mergeCell ref="B39:B41"/>
    <mergeCell ref="B42:B44"/>
    <mergeCell ref="B45:B46"/>
    <mergeCell ref="B47:B50"/>
    <mergeCell ref="B51:B5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秋の山</cp:lastModifiedBy>
  <dcterms:created xsi:type="dcterms:W3CDTF">2023-05-12T11:15:00Z</dcterms:created>
  <dcterms:modified xsi:type="dcterms:W3CDTF">2024-06-17T05:22:35Z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B4A763E3A0B7480988B770F609527064_12</vt:lpwstr>
  </property>
</Properties>
</file>